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35" windowWidth="23715" windowHeight="9780"/>
  </bookViews>
  <sheets>
    <sheet name="Hoja1" sheetId="1" r:id="rId1"/>
    <sheet name="Hoja2" sheetId="2" r:id="rId2"/>
    <sheet name="Hoja3" sheetId="3" r:id="rId3"/>
  </sheets>
  <calcPr calcId="125725"/>
</workbook>
</file>

<file path=xl/calcChain.xml><?xml version="1.0" encoding="utf-8"?>
<calcChain xmlns="http://schemas.openxmlformats.org/spreadsheetml/2006/main">
  <c r="O11" i="1"/>
  <c r="M11"/>
  <c r="E22"/>
  <c r="I6" l="1"/>
  <c r="E21"/>
  <c r="D21"/>
  <c r="C21"/>
  <c r="D18"/>
  <c r="C18"/>
  <c r="E17"/>
  <c r="E16"/>
  <c r="E15"/>
  <c r="E14"/>
  <c r="D15"/>
  <c r="C15"/>
  <c r="D13"/>
  <c r="E13" s="1"/>
  <c r="C13"/>
  <c r="R10" l="1"/>
  <c r="Q6"/>
  <c r="Q8"/>
  <c r="Q9"/>
  <c r="P10"/>
  <c r="Q7"/>
  <c r="O10" l="1"/>
  <c r="N10"/>
  <c r="Q10" s="1"/>
  <c r="M10"/>
  <c r="E7"/>
  <c r="E8"/>
  <c r="E9"/>
  <c r="E10"/>
  <c r="H8"/>
  <c r="H7"/>
  <c r="D38"/>
  <c r="C38"/>
  <c r="D29"/>
  <c r="C29"/>
  <c r="G6" l="1"/>
  <c r="H6" s="1"/>
  <c r="C6"/>
  <c r="D6"/>
  <c r="E6" s="1"/>
</calcChain>
</file>

<file path=xl/sharedStrings.xml><?xml version="1.0" encoding="utf-8"?>
<sst xmlns="http://schemas.openxmlformats.org/spreadsheetml/2006/main" count="68" uniqueCount="56">
  <si>
    <t>Servicios y Proyectos</t>
  </si>
  <si>
    <t>Servicios</t>
  </si>
  <si>
    <t xml:space="preserve"> Clientes Atendidos</t>
  </si>
  <si>
    <t>Clientes Nuevos</t>
  </si>
  <si>
    <t>Número</t>
  </si>
  <si>
    <t>Monto (miles pesos)</t>
  </si>
  <si>
    <t>Crecimiento</t>
  </si>
  <si>
    <t xml:space="preserve">CLIENTES ATENDIDOS </t>
  </si>
  <si>
    <t>Enero - Diciembre</t>
  </si>
  <si>
    <t>Porcentaje</t>
  </si>
  <si>
    <t>Repiten Servicio</t>
  </si>
  <si>
    <t>No Repiten Servicio</t>
  </si>
  <si>
    <t>Total</t>
  </si>
  <si>
    <t>Tamaño de le empresa</t>
  </si>
  <si>
    <t>Micro y Pequeña Empresa</t>
  </si>
  <si>
    <t>Sector Público e Institucional</t>
  </si>
  <si>
    <t>Mediana y Grande</t>
  </si>
  <si>
    <t>Maquiladora</t>
  </si>
  <si>
    <t>TOTAL</t>
  </si>
  <si>
    <t>CLIENTES ATENDIDOS 2004</t>
  </si>
  <si>
    <t>Maquiladoras</t>
  </si>
  <si>
    <t>Crecimiento monto</t>
  </si>
  <si>
    <t>Crecimiento Número</t>
  </si>
  <si>
    <t>Concepto</t>
  </si>
  <si>
    <t>Comparativo</t>
  </si>
  <si>
    <t>Ingresos por servicios y proyectos</t>
  </si>
  <si>
    <t>ALUMNOS EGRESADOS</t>
  </si>
  <si>
    <t>PROGRAMA</t>
  </si>
  <si>
    <t>Graduados en el año 04</t>
  </si>
  <si>
    <t>Graduados total acomulado</t>
  </si>
  <si>
    <t>MAESTRIA EN CIENCIA DE MATERIALES</t>
  </si>
  <si>
    <t>DOCTORADO EN CIENCIA DE MATERIALES</t>
  </si>
  <si>
    <t>MAESTRIA EN CIENCIA Y TECNOLOGÍA AMBIENTAL</t>
  </si>
  <si>
    <t>DOCTORADO EN CIENCIA Y TECNOLOGÍA AMBIENTAL</t>
  </si>
  <si>
    <t>Matricula</t>
  </si>
  <si>
    <t>Graduados en 2013</t>
  </si>
  <si>
    <t>Programa</t>
  </si>
  <si>
    <t>Alumnos</t>
  </si>
  <si>
    <t>Doctorado en Ciencia de Materiales</t>
  </si>
  <si>
    <t>Maestría en Ciencia de Materiales</t>
  </si>
  <si>
    <t>Doctorado en Ciencia y Tecnología Ambiental</t>
  </si>
  <si>
    <t>Maestría en Ciencia y Tecnología Ambiental</t>
  </si>
  <si>
    <t>Doctorado en Nanotecnología</t>
  </si>
  <si>
    <t>Total de Investigadores</t>
  </si>
  <si>
    <t>Investigadores con ingresos por  Proyectos de vinculación en el año</t>
  </si>
  <si>
    <t>Solicitudes de patentes registrada</t>
  </si>
  <si>
    <t>Pércapita</t>
  </si>
  <si>
    <t>Total de solicitudes de patentes</t>
  </si>
  <si>
    <t>Títulos otorgados</t>
  </si>
  <si>
    <t>Proyectos Vinculación</t>
  </si>
  <si>
    <t>Proyectos de vinculación por investigador</t>
  </si>
  <si>
    <t>Recursos autogenerados</t>
  </si>
  <si>
    <t>Presupuesto Total</t>
  </si>
  <si>
    <t>Índice de sostenibilidad económica</t>
  </si>
  <si>
    <t>Acumulado 2004-2013</t>
  </si>
  <si>
    <t>indice proy por investigador</t>
  </si>
</sst>
</file>

<file path=xl/styles.xml><?xml version="1.0" encoding="utf-8"?>
<styleSheet xmlns="http://schemas.openxmlformats.org/spreadsheetml/2006/main">
  <numFmts count="2">
    <numFmt numFmtId="164" formatCode="&quot;$&quot;#,##0.00"/>
    <numFmt numFmtId="165" formatCode="0.0%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4"/>
      <color theme="1"/>
      <name val="Agency FB"/>
      <family val="2"/>
    </font>
    <font>
      <sz val="14"/>
      <name val="Agency FB"/>
      <family val="2"/>
    </font>
    <font>
      <b/>
      <sz val="14"/>
      <color theme="1"/>
      <name val="Agency FB"/>
      <family val="2"/>
    </font>
    <font>
      <b/>
      <sz val="10"/>
      <color indexed="12"/>
      <name val="Arial"/>
      <family val="2"/>
    </font>
    <font>
      <sz val="12"/>
      <color rgb="FF222222"/>
      <name val="Calibri"/>
      <family val="2"/>
      <scheme val="minor"/>
    </font>
    <font>
      <sz val="14"/>
      <color rgb="FFC00000"/>
      <name val="Agency FB"/>
      <family val="2"/>
    </font>
    <font>
      <sz val="9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3" tint="0.39997558519241921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4">
    <xf numFmtId="0" fontId="0" fillId="0" borderId="0" xfId="0"/>
    <xf numFmtId="0" fontId="0" fillId="0" borderId="8" xfId="0" applyBorder="1"/>
    <xf numFmtId="164" fontId="0" fillId="0" borderId="0" xfId="0" applyNumberFormat="1"/>
    <xf numFmtId="0" fontId="0" fillId="0" borderId="0" xfId="0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4" fillId="5" borderId="10" xfId="0" applyFont="1" applyFill="1" applyBorder="1" applyAlignment="1">
      <alignment horizontal="center" vertical="center" wrapText="1" shrinkToFit="1"/>
    </xf>
    <xf numFmtId="0" fontId="4" fillId="6" borderId="12" xfId="0" applyFont="1" applyFill="1" applyBorder="1" applyAlignment="1">
      <alignment horizontal="center" vertical="center" wrapText="1" shrinkToFit="1"/>
    </xf>
    <xf numFmtId="0" fontId="4" fillId="6" borderId="6" xfId="0" applyFont="1" applyFill="1" applyBorder="1" applyAlignment="1">
      <alignment horizontal="center" vertical="center" wrapText="1" shrinkToFit="1"/>
    </xf>
    <xf numFmtId="0" fontId="0" fillId="0" borderId="1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9" fontId="0" fillId="0" borderId="14" xfId="0" applyNumberForma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9" fontId="0" fillId="0" borderId="11" xfId="0" applyNumberFormat="1" applyBorder="1" applyAlignment="1">
      <alignment horizontal="center" vertical="center" wrapText="1"/>
    </xf>
    <xf numFmtId="0" fontId="4" fillId="5" borderId="10" xfId="0" applyFont="1" applyFill="1" applyBorder="1" applyAlignment="1">
      <alignment horizontal="center" vertical="center" wrapText="1"/>
    </xf>
    <xf numFmtId="0" fontId="4" fillId="6" borderId="12" xfId="0" applyFont="1" applyFill="1" applyBorder="1" applyAlignment="1">
      <alignment horizontal="center" vertical="center" wrapText="1"/>
    </xf>
    <xf numFmtId="9" fontId="4" fillId="6" borderId="6" xfId="0" applyNumberFormat="1" applyFont="1" applyFill="1" applyBorder="1" applyAlignment="1">
      <alignment horizontal="center" vertical="center" wrapText="1"/>
    </xf>
    <xf numFmtId="0" fontId="0" fillId="5" borderId="7" xfId="0" applyFill="1" applyBorder="1" applyAlignment="1">
      <alignment horizontal="center" vertical="center" wrapText="1" shrinkToFi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 shrinkToFit="1"/>
    </xf>
    <xf numFmtId="9" fontId="0" fillId="2" borderId="17" xfId="1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 shrinkToFit="1"/>
    </xf>
    <xf numFmtId="9" fontId="0" fillId="2" borderId="3" xfId="1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 shrinkToFi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 shrinkToFit="1"/>
    </xf>
    <xf numFmtId="9" fontId="0" fillId="2" borderId="4" xfId="1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 shrinkToFit="1"/>
    </xf>
    <xf numFmtId="9" fontId="4" fillId="6" borderId="22" xfId="0" applyNumberFormat="1" applyFont="1" applyFill="1" applyBorder="1" applyAlignment="1">
      <alignment horizontal="center" vertical="center" wrapText="1"/>
    </xf>
    <xf numFmtId="9" fontId="3" fillId="3" borderId="23" xfId="0" applyNumberFormat="1" applyFont="1" applyFill="1" applyBorder="1" applyAlignment="1">
      <alignment horizontal="center" vertical="center" wrapText="1" shrinkToFit="1"/>
    </xf>
    <xf numFmtId="9" fontId="3" fillId="4" borderId="6" xfId="0" applyNumberFormat="1" applyFont="1" applyFill="1" applyBorder="1" applyAlignment="1">
      <alignment horizontal="center" vertical="center" wrapText="1" shrinkToFit="1"/>
    </xf>
    <xf numFmtId="9" fontId="3" fillId="3" borderId="6" xfId="0" applyNumberFormat="1" applyFont="1" applyFill="1" applyBorder="1" applyAlignment="1">
      <alignment horizontal="center" vertical="center" wrapText="1" shrinkToFit="1"/>
    </xf>
    <xf numFmtId="9" fontId="3" fillId="4" borderId="11" xfId="0" applyNumberFormat="1" applyFont="1" applyFill="1" applyBorder="1" applyAlignment="1">
      <alignment horizontal="center" vertical="center" wrapText="1" shrinkToFit="1"/>
    </xf>
    <xf numFmtId="0" fontId="5" fillId="3" borderId="24" xfId="0" applyFont="1" applyFill="1" applyBorder="1" applyAlignment="1">
      <alignment horizontal="center" vertical="center" wrapText="1" shrinkToFit="1"/>
    </xf>
    <xf numFmtId="0" fontId="5" fillId="4" borderId="25" xfId="0" applyFont="1" applyFill="1" applyBorder="1" applyAlignment="1">
      <alignment horizontal="center" vertical="center" wrapText="1" shrinkToFit="1"/>
    </xf>
    <xf numFmtId="0" fontId="5" fillId="3" borderId="25" xfId="0" applyFont="1" applyFill="1" applyBorder="1" applyAlignment="1">
      <alignment horizontal="center" vertical="center" wrapText="1" shrinkToFit="1"/>
    </xf>
    <xf numFmtId="0" fontId="5" fillId="4" borderId="26" xfId="0" applyFont="1" applyFill="1" applyBorder="1" applyAlignment="1">
      <alignment horizontal="center" vertical="center" wrapText="1" shrinkToFit="1"/>
    </xf>
    <xf numFmtId="9" fontId="0" fillId="0" borderId="0" xfId="0" applyNumberFormat="1"/>
    <xf numFmtId="0" fontId="6" fillId="0" borderId="8" xfId="0" applyFont="1" applyFill="1" applyBorder="1" applyAlignment="1">
      <alignment horizontal="center"/>
    </xf>
    <xf numFmtId="0" fontId="7" fillId="0" borderId="8" xfId="0" applyFont="1" applyFill="1" applyBorder="1" applyAlignment="1">
      <alignment horizontal="center" vertical="center" wrapText="1"/>
    </xf>
    <xf numFmtId="165" fontId="6" fillId="0" borderId="8" xfId="0" applyNumberFormat="1" applyFont="1" applyFill="1" applyBorder="1" applyAlignment="1">
      <alignment horizontal="center"/>
    </xf>
    <xf numFmtId="164" fontId="6" fillId="0" borderId="8" xfId="0" applyNumberFormat="1" applyFont="1" applyFill="1" applyBorder="1" applyAlignment="1">
      <alignment horizontal="center"/>
    </xf>
    <xf numFmtId="0" fontId="7" fillId="0" borderId="8" xfId="0" applyFont="1" applyFill="1" applyBorder="1" applyAlignment="1">
      <alignment horizontal="center" vertical="center" wrapText="1" shrinkToFit="1"/>
    </xf>
    <xf numFmtId="0" fontId="8" fillId="7" borderId="0" xfId="0" applyFont="1" applyFill="1" applyAlignment="1">
      <alignment horizontal="center"/>
    </xf>
    <xf numFmtId="0" fontId="8" fillId="7" borderId="0" xfId="0" applyFont="1" applyFill="1" applyBorder="1" applyAlignment="1">
      <alignment horizontal="center"/>
    </xf>
    <xf numFmtId="0" fontId="9" fillId="0" borderId="0" xfId="0" applyFont="1"/>
    <xf numFmtId="0" fontId="9" fillId="0" borderId="0" xfId="0" applyFont="1" applyAlignment="1">
      <alignment horizontal="center"/>
    </xf>
    <xf numFmtId="0" fontId="4" fillId="0" borderId="0" xfId="0" applyFont="1"/>
    <xf numFmtId="0" fontId="10" fillId="0" borderId="10" xfId="0" applyFont="1" applyBorder="1" applyAlignment="1">
      <alignment horizontal="center" vertical="top" wrapText="1"/>
    </xf>
    <xf numFmtId="0" fontId="10" fillId="0" borderId="6" xfId="0" applyFont="1" applyBorder="1" applyAlignment="1">
      <alignment horizontal="center" vertical="top" wrapText="1"/>
    </xf>
    <xf numFmtId="0" fontId="10" fillId="0" borderId="27" xfId="0" applyFont="1" applyBorder="1" applyAlignment="1">
      <alignment vertical="top" wrapText="1"/>
    </xf>
    <xf numFmtId="0" fontId="10" fillId="0" borderId="11" xfId="0" applyFont="1" applyBorder="1" applyAlignment="1">
      <alignment vertical="top" wrapText="1"/>
    </xf>
    <xf numFmtId="0" fontId="7" fillId="0" borderId="0" xfId="0" applyFont="1" applyFill="1" applyBorder="1" applyAlignment="1">
      <alignment horizontal="center" vertical="center" wrapText="1"/>
    </xf>
    <xf numFmtId="0" fontId="0" fillId="0" borderId="0" xfId="0" applyBorder="1"/>
    <xf numFmtId="165" fontId="6" fillId="0" borderId="0" xfId="0" applyNumberFormat="1" applyFont="1" applyFill="1" applyBorder="1" applyAlignment="1">
      <alignment horizontal="center"/>
    </xf>
    <xf numFmtId="0" fontId="11" fillId="0" borderId="8" xfId="0" applyFont="1" applyFill="1" applyBorder="1" applyAlignment="1">
      <alignment horizontal="center"/>
    </xf>
    <xf numFmtId="0" fontId="12" fillId="0" borderId="0" xfId="0" applyFont="1"/>
    <xf numFmtId="2" fontId="7" fillId="0" borderId="8" xfId="0" applyNumberFormat="1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8" fillId="7" borderId="0" xfId="0" applyFont="1" applyFill="1" applyAlignment="1">
      <alignment horizontal="center"/>
    </xf>
  </cellXfs>
  <cellStyles count="2">
    <cellStyle name="Normal" xfId="0" builtinId="0"/>
    <cellStyle name="Porcentual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B3:V38"/>
  <sheetViews>
    <sheetView tabSelected="1" topLeftCell="F6" workbookViewId="0">
      <selection activeCell="O11" sqref="O11"/>
    </sheetView>
  </sheetViews>
  <sheetFormatPr baseColWidth="10" defaultRowHeight="15"/>
  <cols>
    <col min="2" max="2" width="17" customWidth="1"/>
    <col min="3" max="3" width="11.5703125" bestFit="1" customWidth="1"/>
    <col min="4" max="4" width="12" bestFit="1" customWidth="1"/>
    <col min="5" max="5" width="20.7109375" customWidth="1"/>
    <col min="6" max="7" width="18" bestFit="1" customWidth="1"/>
    <col min="8" max="8" width="16.85546875" bestFit="1" customWidth="1"/>
    <col min="9" max="9" width="19.7109375" bestFit="1" customWidth="1"/>
    <col min="12" max="12" width="44.140625" customWidth="1"/>
    <col min="13" max="13" width="21" bestFit="1" customWidth="1"/>
    <col min="14" max="14" width="24" bestFit="1" customWidth="1"/>
    <col min="15" max="15" width="8.5703125" bestFit="1" customWidth="1"/>
    <col min="16" max="16" width="17.140625" bestFit="1" customWidth="1"/>
    <col min="17" max="17" width="24" bestFit="1" customWidth="1"/>
    <col min="18" max="18" width="8.5703125" bestFit="1" customWidth="1"/>
  </cols>
  <sheetData>
    <row r="3" spans="2:22" ht="19.5">
      <c r="B3" s="63" t="s">
        <v>25</v>
      </c>
      <c r="C3" s="63"/>
      <c r="D3" s="63"/>
      <c r="E3" s="63"/>
      <c r="F3" s="63"/>
      <c r="G3" s="63"/>
      <c r="H3" s="63"/>
      <c r="I3" s="63"/>
      <c r="L3" s="62" t="s">
        <v>26</v>
      </c>
      <c r="M3" s="62"/>
      <c r="N3" s="62"/>
      <c r="O3" s="62"/>
      <c r="P3" s="62"/>
      <c r="Q3" s="62"/>
    </row>
    <row r="4" spans="2:22" ht="19.5">
      <c r="B4" s="44" t="s">
        <v>24</v>
      </c>
      <c r="C4" s="45">
        <v>2004</v>
      </c>
      <c r="D4" s="45">
        <v>2013</v>
      </c>
      <c r="E4" s="44" t="s">
        <v>6</v>
      </c>
      <c r="F4" s="44">
        <v>2004</v>
      </c>
      <c r="G4" s="44">
        <v>2013</v>
      </c>
      <c r="H4" s="44" t="s">
        <v>6</v>
      </c>
      <c r="I4" s="44" t="s">
        <v>54</v>
      </c>
      <c r="L4" s="46"/>
      <c r="M4" s="47">
        <v>2004</v>
      </c>
      <c r="N4" s="48">
        <v>2004</v>
      </c>
      <c r="O4" s="48">
        <v>2004</v>
      </c>
      <c r="P4" s="48">
        <v>2013</v>
      </c>
      <c r="Q4" s="48">
        <v>2013</v>
      </c>
      <c r="R4" s="48">
        <v>2013</v>
      </c>
    </row>
    <row r="5" spans="2:22" ht="20.25" thickBot="1">
      <c r="B5" s="39" t="s">
        <v>23</v>
      </c>
      <c r="C5" s="39" t="s">
        <v>4</v>
      </c>
      <c r="D5" s="39" t="s">
        <v>4</v>
      </c>
      <c r="E5" s="39" t="s">
        <v>22</v>
      </c>
      <c r="F5" s="39" t="s">
        <v>5</v>
      </c>
      <c r="G5" s="39" t="s">
        <v>5</v>
      </c>
      <c r="H5" s="39" t="s">
        <v>21</v>
      </c>
      <c r="L5" s="39" t="s">
        <v>27</v>
      </c>
      <c r="M5" s="39" t="s">
        <v>28</v>
      </c>
      <c r="N5" s="39" t="s">
        <v>29</v>
      </c>
      <c r="O5" s="39" t="s">
        <v>34</v>
      </c>
      <c r="P5" s="39" t="s">
        <v>35</v>
      </c>
      <c r="Q5" s="39" t="s">
        <v>29</v>
      </c>
      <c r="R5" s="39" t="s">
        <v>34</v>
      </c>
    </row>
    <row r="6" spans="2:22" ht="39.75" thickBot="1">
      <c r="B6" s="40" t="s">
        <v>0</v>
      </c>
      <c r="C6" s="39">
        <f>C8+C7</f>
        <v>590</v>
      </c>
      <c r="D6" s="39">
        <f>D7+D8</f>
        <v>1290</v>
      </c>
      <c r="E6" s="41">
        <f>D6/C6</f>
        <v>2.1864406779661016</v>
      </c>
      <c r="F6" s="42">
        <v>7401.1809599999997</v>
      </c>
      <c r="G6" s="42">
        <f>G7+G8</f>
        <v>73954.111210000003</v>
      </c>
      <c r="H6" s="41">
        <f>G6/(F6)</f>
        <v>9.9922041644013539</v>
      </c>
      <c r="I6" s="2">
        <f>F6+G6</f>
        <v>81355.292170000001</v>
      </c>
      <c r="L6" s="39" t="s">
        <v>30</v>
      </c>
      <c r="M6" s="39">
        <v>13</v>
      </c>
      <c r="N6" s="39">
        <v>57</v>
      </c>
      <c r="O6" s="39">
        <v>60</v>
      </c>
      <c r="P6" s="39">
        <v>28</v>
      </c>
      <c r="Q6" s="39">
        <f>N6+P6</f>
        <v>85</v>
      </c>
      <c r="R6" s="39">
        <v>46</v>
      </c>
      <c r="U6" s="49" t="s">
        <v>36</v>
      </c>
      <c r="V6" s="50" t="s">
        <v>37</v>
      </c>
    </row>
    <row r="7" spans="2:22" ht="63.75" thickBot="1">
      <c r="B7" s="40" t="s">
        <v>1</v>
      </c>
      <c r="C7" s="39">
        <v>578</v>
      </c>
      <c r="D7" s="39">
        <v>1182</v>
      </c>
      <c r="E7" s="41">
        <f t="shared" ref="E7:E10" si="0">D7/C7</f>
        <v>2.0449826989619377</v>
      </c>
      <c r="F7" s="42">
        <v>3174.1428900000001</v>
      </c>
      <c r="G7" s="42">
        <v>9968.5467900000003</v>
      </c>
      <c r="H7" s="41">
        <f>G7/F7</f>
        <v>3.1405475857452654</v>
      </c>
      <c r="L7" s="39" t="s">
        <v>31</v>
      </c>
      <c r="M7" s="39">
        <v>8</v>
      </c>
      <c r="N7" s="39">
        <v>36</v>
      </c>
      <c r="O7" s="39">
        <v>71</v>
      </c>
      <c r="P7" s="39">
        <v>28</v>
      </c>
      <c r="Q7" s="39">
        <f>N7+P7</f>
        <v>64</v>
      </c>
      <c r="R7" s="39">
        <v>86</v>
      </c>
      <c r="U7" s="51" t="s">
        <v>38</v>
      </c>
      <c r="V7" s="52">
        <v>86</v>
      </c>
    </row>
    <row r="8" spans="2:22" ht="63.75" thickBot="1">
      <c r="B8" s="40" t="s">
        <v>49</v>
      </c>
      <c r="C8" s="39">
        <v>12</v>
      </c>
      <c r="D8" s="56">
        <v>108</v>
      </c>
      <c r="E8" s="41">
        <f t="shared" si="0"/>
        <v>9</v>
      </c>
      <c r="F8" s="42">
        <v>4227.0380699999996</v>
      </c>
      <c r="G8" s="42">
        <v>63985.564420000002</v>
      </c>
      <c r="H8" s="41">
        <f>G8/F8</f>
        <v>15.137210349278924</v>
      </c>
      <c r="L8" s="39" t="s">
        <v>32</v>
      </c>
      <c r="M8" s="39">
        <v>3</v>
      </c>
      <c r="N8" s="39">
        <v>15</v>
      </c>
      <c r="O8" s="39">
        <v>24</v>
      </c>
      <c r="P8" s="39">
        <v>17</v>
      </c>
      <c r="Q8" s="39">
        <f t="shared" ref="Q8:Q10" si="1">N8+P8</f>
        <v>32</v>
      </c>
      <c r="R8" s="39">
        <v>11</v>
      </c>
      <c r="U8" s="51" t="s">
        <v>39</v>
      </c>
      <c r="V8" s="52">
        <v>46</v>
      </c>
    </row>
    <row r="9" spans="2:22" ht="79.5" thickBot="1">
      <c r="B9" s="40" t="s">
        <v>2</v>
      </c>
      <c r="C9" s="40">
        <v>181</v>
      </c>
      <c r="D9" s="43">
        <v>363</v>
      </c>
      <c r="E9" s="41">
        <f t="shared" si="0"/>
        <v>2.0055248618784529</v>
      </c>
      <c r="F9" s="40"/>
      <c r="G9" s="39"/>
      <c r="H9" s="41"/>
      <c r="L9" s="39" t="s">
        <v>33</v>
      </c>
      <c r="M9" s="39">
        <v>4</v>
      </c>
      <c r="N9" s="39">
        <v>11</v>
      </c>
      <c r="O9" s="39">
        <v>18</v>
      </c>
      <c r="P9" s="39">
        <v>1</v>
      </c>
      <c r="Q9" s="39">
        <f t="shared" si="1"/>
        <v>12</v>
      </c>
      <c r="R9" s="39">
        <v>20</v>
      </c>
      <c r="U9" s="51" t="s">
        <v>40</v>
      </c>
      <c r="V9" s="52">
        <v>20</v>
      </c>
    </row>
    <row r="10" spans="2:22" ht="79.5" thickBot="1">
      <c r="B10" s="40" t="s">
        <v>3</v>
      </c>
      <c r="C10" s="40">
        <v>88</v>
      </c>
      <c r="D10" s="43">
        <v>125</v>
      </c>
      <c r="E10" s="41">
        <f t="shared" si="0"/>
        <v>1.4204545454545454</v>
      </c>
      <c r="F10" s="40"/>
      <c r="G10" s="39"/>
      <c r="H10" s="41"/>
      <c r="L10" s="39" t="s">
        <v>18</v>
      </c>
      <c r="M10" s="39">
        <f>SUM(M6:M9)</f>
        <v>28</v>
      </c>
      <c r="N10" s="39">
        <f>SUM(N6:N9)</f>
        <v>119</v>
      </c>
      <c r="O10" s="39">
        <f>SUM(O6:O9)</f>
        <v>173</v>
      </c>
      <c r="P10" s="39">
        <f>SUM(P6:P9)</f>
        <v>74</v>
      </c>
      <c r="Q10" s="39">
        <f t="shared" si="1"/>
        <v>193</v>
      </c>
      <c r="R10" s="39">
        <f>SUM(R6:R9)</f>
        <v>163</v>
      </c>
      <c r="U10" s="51" t="s">
        <v>41</v>
      </c>
      <c r="V10" s="52">
        <v>11</v>
      </c>
    </row>
    <row r="11" spans="2:22" ht="98.25" thickBot="1">
      <c r="B11" s="40" t="s">
        <v>44</v>
      </c>
      <c r="C11" s="40">
        <v>9</v>
      </c>
      <c r="D11" s="40">
        <v>24</v>
      </c>
      <c r="E11" s="40"/>
      <c r="F11" s="40"/>
      <c r="G11" s="40"/>
      <c r="H11" s="40"/>
      <c r="M11">
        <f>28/35</f>
        <v>0.8</v>
      </c>
      <c r="O11">
        <f>173/35</f>
        <v>4.9428571428571431</v>
      </c>
      <c r="U11" s="51" t="s">
        <v>42</v>
      </c>
      <c r="V11" s="52">
        <v>3</v>
      </c>
    </row>
    <row r="12" spans="2:22" ht="39">
      <c r="B12" s="40" t="s">
        <v>43</v>
      </c>
      <c r="C12" s="40">
        <v>35</v>
      </c>
      <c r="D12" s="40">
        <v>52</v>
      </c>
      <c r="E12" s="40"/>
      <c r="F12" s="40"/>
      <c r="G12" s="40"/>
      <c r="H12" s="40"/>
    </row>
    <row r="13" spans="2:22" ht="97.5">
      <c r="B13" s="40" t="s">
        <v>44</v>
      </c>
      <c r="C13" s="41">
        <f>C11/C12</f>
        <v>0.25714285714285712</v>
      </c>
      <c r="D13" s="41">
        <f>D11/D12</f>
        <v>0.46153846153846156</v>
      </c>
      <c r="E13" s="41">
        <f>D13/C13</f>
        <v>1.7948717948717952</v>
      </c>
      <c r="F13" s="40"/>
      <c r="G13" s="40"/>
      <c r="H13" s="40"/>
    </row>
    <row r="14" spans="2:22" ht="58.5">
      <c r="B14" s="40" t="s">
        <v>45</v>
      </c>
      <c r="C14" s="40">
        <v>1</v>
      </c>
      <c r="D14" s="40">
        <v>9</v>
      </c>
      <c r="E14" s="41">
        <f>D14/C14</f>
        <v>9</v>
      </c>
      <c r="F14" s="1"/>
      <c r="G14" s="1"/>
      <c r="H14" s="1"/>
    </row>
    <row r="15" spans="2:22" ht="19.5">
      <c r="B15" s="40" t="s">
        <v>46</v>
      </c>
      <c r="C15" s="40">
        <f>C14/C12</f>
        <v>2.8571428571428571E-2</v>
      </c>
      <c r="D15" s="40">
        <f>D14/D12</f>
        <v>0.17307692307692307</v>
      </c>
      <c r="E15" s="41">
        <f>D15/C15</f>
        <v>6.0576923076923075</v>
      </c>
      <c r="F15" s="1"/>
      <c r="G15" s="1"/>
      <c r="H15" s="1"/>
    </row>
    <row r="16" spans="2:22" ht="39">
      <c r="B16" s="40" t="s">
        <v>47</v>
      </c>
      <c r="C16" s="40">
        <v>17</v>
      </c>
      <c r="D16" s="40">
        <v>59</v>
      </c>
      <c r="E16" s="41">
        <f>D16/C16</f>
        <v>3.4705882352941178</v>
      </c>
      <c r="F16" s="1"/>
      <c r="G16" s="1"/>
      <c r="H16" s="1"/>
    </row>
    <row r="17" spans="2:11" ht="19.5">
      <c r="B17" s="40" t="s">
        <v>48</v>
      </c>
      <c r="C17" s="40">
        <v>1</v>
      </c>
      <c r="D17" s="40">
        <v>27</v>
      </c>
      <c r="E17" s="41">
        <f>D17/C17</f>
        <v>27</v>
      </c>
      <c r="F17" s="1"/>
      <c r="G17" s="1"/>
      <c r="H17" s="1"/>
    </row>
    <row r="18" spans="2:11" ht="58.5">
      <c r="B18" s="40" t="s">
        <v>50</v>
      </c>
      <c r="C18" s="40">
        <f>C8/C12</f>
        <v>0.34285714285714286</v>
      </c>
      <c r="D18" s="40">
        <f>D8/D12</f>
        <v>2.0769230769230771</v>
      </c>
      <c r="E18" s="41"/>
      <c r="F18" s="1"/>
      <c r="G18" s="1"/>
      <c r="H18" s="1"/>
    </row>
    <row r="19" spans="2:11" ht="39">
      <c r="B19" s="40" t="s">
        <v>51</v>
      </c>
      <c r="C19" s="42">
        <v>8534.6</v>
      </c>
      <c r="D19" s="42">
        <v>83578.399999999994</v>
      </c>
      <c r="E19" s="41"/>
      <c r="F19" s="1"/>
      <c r="G19" s="1"/>
      <c r="H19" s="1"/>
    </row>
    <row r="20" spans="2:11" ht="19.5">
      <c r="B20" s="40" t="s">
        <v>52</v>
      </c>
      <c r="C20" s="42">
        <v>105462.09999999999</v>
      </c>
      <c r="D20" s="42">
        <v>325447.8</v>
      </c>
      <c r="E20" s="41"/>
      <c r="F20" s="1"/>
      <c r="G20" s="1"/>
      <c r="H20" s="1"/>
    </row>
    <row r="21" spans="2:11" ht="58.5">
      <c r="B21" s="40" t="s">
        <v>53</v>
      </c>
      <c r="C21" s="58">
        <f>C19/C20</f>
        <v>8.0925754370527431E-2</v>
      </c>
      <c r="D21" s="58">
        <f>D19/D20</f>
        <v>0.25681046238444383</v>
      </c>
      <c r="E21" s="41">
        <f>D21/C21</f>
        <v>3.1734083220109262</v>
      </c>
      <c r="F21" s="1"/>
      <c r="G21" s="1"/>
      <c r="H21" s="1"/>
      <c r="K21" s="57"/>
    </row>
    <row r="22" spans="2:11" ht="39">
      <c r="B22" s="53" t="s">
        <v>55</v>
      </c>
      <c r="C22" s="53">
        <v>1.2</v>
      </c>
      <c r="D22" s="53">
        <v>2</v>
      </c>
      <c r="E22" s="55">
        <f>D22/C22</f>
        <v>1.6666666666666667</v>
      </c>
      <c r="F22" s="54"/>
      <c r="G22" s="54"/>
      <c r="H22" s="54"/>
      <c r="K22" s="57"/>
    </row>
    <row r="23" spans="2:11" ht="15.75" thickBot="1"/>
    <row r="24" spans="2:11" ht="15.75" thickBot="1">
      <c r="B24" s="59" t="s">
        <v>19</v>
      </c>
      <c r="C24" s="60"/>
      <c r="D24" s="61"/>
    </row>
    <row r="25" spans="2:11" ht="15.75" thickBot="1">
      <c r="B25" s="3"/>
      <c r="C25" s="4"/>
      <c r="D25" s="4"/>
    </row>
    <row r="26" spans="2:11" ht="26.25" thickBot="1">
      <c r="B26" s="5" t="s">
        <v>7</v>
      </c>
      <c r="C26" s="6" t="s">
        <v>8</v>
      </c>
      <c r="D26" s="7" t="s">
        <v>9</v>
      </c>
    </row>
    <row r="27" spans="2:11">
      <c r="B27" s="8" t="s">
        <v>10</v>
      </c>
      <c r="C27" s="9">
        <v>60</v>
      </c>
      <c r="D27" s="10">
        <v>0.33</v>
      </c>
    </row>
    <row r="28" spans="2:11" ht="30.75" thickBot="1">
      <c r="B28" s="11" t="s">
        <v>11</v>
      </c>
      <c r="C28" s="12">
        <v>121</v>
      </c>
      <c r="D28" s="13">
        <v>0.67</v>
      </c>
    </row>
    <row r="29" spans="2:11" ht="15.75" thickBot="1">
      <c r="B29" s="14" t="s">
        <v>12</v>
      </c>
      <c r="C29" s="15">
        <f>SUM(C27:C28)</f>
        <v>181</v>
      </c>
      <c r="D29" s="16">
        <f>SUM(D27:D28)</f>
        <v>1</v>
      </c>
    </row>
    <row r="30" spans="2:11">
      <c r="B30" s="3"/>
      <c r="C30" s="4"/>
      <c r="D30" s="4"/>
    </row>
    <row r="31" spans="2:11">
      <c r="B31" s="3"/>
      <c r="C31" s="4"/>
      <c r="D31" s="4"/>
    </row>
    <row r="32" spans="2:11" ht="15.75" thickBot="1">
      <c r="B32" s="3"/>
      <c r="C32" s="4"/>
      <c r="D32" s="4"/>
    </row>
    <row r="33" spans="2:6" ht="30.75" thickBot="1">
      <c r="B33" s="17" t="s">
        <v>13</v>
      </c>
      <c r="C33" s="6" t="s">
        <v>8</v>
      </c>
      <c r="D33" s="7" t="s">
        <v>9</v>
      </c>
      <c r="F33">
        <v>2013</v>
      </c>
    </row>
    <row r="34" spans="2:6" ht="29.25" thickBot="1">
      <c r="B34" s="18" t="s">
        <v>14</v>
      </c>
      <c r="C34" s="19">
        <v>42</v>
      </c>
      <c r="D34" s="20">
        <v>0.23</v>
      </c>
      <c r="E34" s="34" t="s">
        <v>14</v>
      </c>
      <c r="F34" s="30">
        <v>0.19008</v>
      </c>
    </row>
    <row r="35" spans="2:6" ht="29.25" thickBot="1">
      <c r="B35" s="21" t="s">
        <v>15</v>
      </c>
      <c r="C35" s="22">
        <v>7</v>
      </c>
      <c r="D35" s="23">
        <v>0.04</v>
      </c>
      <c r="E35" s="35" t="s">
        <v>15</v>
      </c>
      <c r="F35" s="31">
        <v>0.16800000000000001</v>
      </c>
    </row>
    <row r="36" spans="2:6" ht="15.75" thickBot="1">
      <c r="B36" s="21" t="s">
        <v>16</v>
      </c>
      <c r="C36" s="24">
        <v>60</v>
      </c>
      <c r="D36" s="23">
        <v>0.33</v>
      </c>
      <c r="E36" s="36" t="s">
        <v>16</v>
      </c>
      <c r="F36" s="32">
        <v>0.43525999999999998</v>
      </c>
    </row>
    <row r="37" spans="2:6" ht="15.75" thickBot="1">
      <c r="B37" s="25" t="s">
        <v>17</v>
      </c>
      <c r="C37" s="26">
        <v>72</v>
      </c>
      <c r="D37" s="27">
        <v>0.4</v>
      </c>
      <c r="E37" s="37" t="s">
        <v>20</v>
      </c>
      <c r="F37" s="33">
        <v>0.20660000000000001</v>
      </c>
    </row>
    <row r="38" spans="2:6" ht="15.75" thickBot="1">
      <c r="B38" s="14" t="s">
        <v>18</v>
      </c>
      <c r="C38" s="28">
        <f>SUM(C34:C37)</f>
        <v>181</v>
      </c>
      <c r="D38" s="29">
        <f>SUM(D34:D37)</f>
        <v>1</v>
      </c>
      <c r="E38">
        <v>363</v>
      </c>
      <c r="F38" s="38">
        <v>1</v>
      </c>
    </row>
  </sheetData>
  <mergeCells count="3">
    <mergeCell ref="B24:D24"/>
    <mergeCell ref="L3:Q3"/>
    <mergeCell ref="B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monica.miranda</dc:creator>
  <cp:lastModifiedBy>monica.miranda</cp:lastModifiedBy>
  <dcterms:created xsi:type="dcterms:W3CDTF">2014-02-24T00:15:56Z</dcterms:created>
  <dcterms:modified xsi:type="dcterms:W3CDTF">2014-02-26T00:01:01Z</dcterms:modified>
</cp:coreProperties>
</file>